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essburke/Desktop/Updated Spreadsheets May 25/"/>
    </mc:Choice>
  </mc:AlternateContent>
  <bookViews>
    <workbookView xWindow="3300" yWindow="460" windowWidth="28800" windowHeight="1760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G7" i="1"/>
  <c r="G8" i="1"/>
  <c r="G9" i="1"/>
  <c r="G10" i="1"/>
  <c r="G11" i="1"/>
  <c r="G12" i="1"/>
  <c r="C17" i="1"/>
  <c r="C19" i="1"/>
  <c r="J12" i="1"/>
  <c r="C22" i="1"/>
  <c r="E11" i="1"/>
  <c r="E10" i="1"/>
  <c r="E9" i="1"/>
  <c r="E8" i="1"/>
  <c r="E7" i="1"/>
  <c r="G13" i="1"/>
  <c r="E13" i="1"/>
</calcChain>
</file>

<file path=xl/sharedStrings.xml><?xml version="1.0" encoding="utf-8"?>
<sst xmlns="http://schemas.openxmlformats.org/spreadsheetml/2006/main" count="23" uniqueCount="23">
  <si>
    <t xml:space="preserve">Name </t>
  </si>
  <si>
    <t>REV PER ROOM</t>
  </si>
  <si>
    <t>% OF WHOLE</t>
  </si>
  <si>
    <t>10% Change in Revenue</t>
  </si>
  <si>
    <t>WESTERN NEWFOUNDLAND REVENUE (in $'000 based on % rooms occupied in Province)</t>
  </si>
  <si>
    <t>Revenue ($'000)</t>
  </si>
  <si>
    <t>Number of Rooms</t>
  </si>
  <si>
    <t>Total for Western Newfoundland</t>
  </si>
  <si>
    <t>Economic Zone</t>
  </si>
  <si>
    <t>Stephenville - Port au Port</t>
  </si>
  <si>
    <t>Deer Lake, Humber and Corner Brook</t>
  </si>
  <si>
    <t>Port aux Basques</t>
  </si>
  <si>
    <t>Gros Morne, Viking Trail North to Plum Point</t>
  </si>
  <si>
    <t>Viking Trail, St. Anthony South to Plum Point</t>
  </si>
  <si>
    <t>THIS SPREADSHEET WAS USED TO ESTIMATE THE TOURISM REVENUE IN WESTERN NEWFOUNDLAND AS A % OF THE PROVINCIAL TOTAL</t>
  </si>
  <si>
    <t>included in 461</t>
  </si>
  <si>
    <t>ALSO THE EMPLOYMENT IMPACT OF A LOSS OR GAIN OF 10% REVENUE IN WESTERN NEWFOUNDLAND IS ESTMATED FOR THE PROVINCE AND WESTERN NEWFOUNDLAND</t>
  </si>
  <si>
    <t>Jobs per $100M (from EcoTec, 2016)</t>
  </si>
  <si>
    <t>Corresponding Job Gain or Loss in Province</t>
  </si>
  <si>
    <t>Corresponding Job Gain or Loss in Western Newfoundland</t>
  </si>
  <si>
    <t>Total Newfoundland and Labrador</t>
  </si>
  <si>
    <t>Total Tourism Revenue NL (Estimates from NL Government website)</t>
  </si>
  <si>
    <t>[from NLBTCRD (2014)]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</si>
</sst>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#,##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38E5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10" fontId="0" fillId="0" borderId="0" xfId="0" applyNumberFormat="1"/>
    <xf numFmtId="165" fontId="0" fillId="0" borderId="0" xfId="0" applyNumberFormat="1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5" fillId="0" borderId="0" xfId="0" applyFont="1"/>
    <xf numFmtId="166" fontId="0" fillId="0" borderId="0" xfId="0" applyNumberFormat="1"/>
    <xf numFmtId="0" fontId="1" fillId="2" borderId="0" xfId="0" applyFont="1" applyFill="1"/>
    <xf numFmtId="0" fontId="0" fillId="2" borderId="0" xfId="0" applyFill="1"/>
    <xf numFmtId="165" fontId="0" fillId="2" borderId="0" xfId="0" applyNumberFormat="1" applyFill="1"/>
    <xf numFmtId="164" fontId="0" fillId="2" borderId="0" xfId="0" applyNumberFormat="1" applyFill="1"/>
    <xf numFmtId="3" fontId="0" fillId="2" borderId="0" xfId="0" applyNumberForma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colors>
    <mruColors>
      <color rgb="FF38E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F22" sqref="F22"/>
    </sheetView>
  </sheetViews>
  <sheetFormatPr baseColWidth="10" defaultRowHeight="16" x14ac:dyDescent="0.2"/>
  <cols>
    <col min="1" max="1" width="17.6640625" customWidth="1"/>
    <col min="2" max="2" width="56" customWidth="1"/>
    <col min="3" max="3" width="19.33203125" customWidth="1"/>
    <col min="4" max="4" width="16.33203125" customWidth="1"/>
    <col min="5" max="5" width="15" customWidth="1"/>
    <col min="6" max="6" width="20.1640625" customWidth="1"/>
    <col min="7" max="7" width="16.33203125" bestFit="1" customWidth="1"/>
  </cols>
  <sheetData>
    <row r="1" spans="1:12" ht="21" x14ac:dyDescent="0.25">
      <c r="A1" s="6" t="s">
        <v>14</v>
      </c>
    </row>
    <row r="2" spans="1:12" x14ac:dyDescent="0.2">
      <c r="A2" s="4" t="s">
        <v>16</v>
      </c>
    </row>
    <row r="5" spans="1:12" x14ac:dyDescent="0.2">
      <c r="C5" s="8" t="s">
        <v>22</v>
      </c>
      <c r="D5" s="8"/>
      <c r="E5" s="9"/>
    </row>
    <row r="6" spans="1:12" x14ac:dyDescent="0.2">
      <c r="A6" s="4" t="s">
        <v>8</v>
      </c>
      <c r="B6" s="4" t="s">
        <v>0</v>
      </c>
      <c r="C6" s="8" t="s">
        <v>6</v>
      </c>
      <c r="D6" s="8" t="s">
        <v>5</v>
      </c>
      <c r="E6" s="8" t="s">
        <v>1</v>
      </c>
      <c r="F6" s="4"/>
      <c r="G6" s="4" t="s">
        <v>2</v>
      </c>
      <c r="H6" s="4"/>
      <c r="I6" s="4"/>
      <c r="J6" s="8" t="s">
        <v>17</v>
      </c>
      <c r="K6" s="9"/>
      <c r="L6" s="9"/>
    </row>
    <row r="7" spans="1:12" x14ac:dyDescent="0.2">
      <c r="A7">
        <v>7</v>
      </c>
      <c r="B7" t="s">
        <v>12</v>
      </c>
      <c r="C7" s="9">
        <v>56197</v>
      </c>
      <c r="D7" s="10">
        <v>7048693</v>
      </c>
      <c r="E7" s="11">
        <f>D7/C7</f>
        <v>125.42827908963112</v>
      </c>
      <c r="G7" s="1">
        <f>D7/$D$13</f>
        <v>3.8314115078708987E-2</v>
      </c>
      <c r="H7" s="1"/>
      <c r="J7" s="9">
        <v>461</v>
      </c>
      <c r="K7" s="9"/>
      <c r="L7" s="9"/>
    </row>
    <row r="8" spans="1:12" x14ac:dyDescent="0.2">
      <c r="A8">
        <v>9</v>
      </c>
      <c r="B8" t="s">
        <v>9</v>
      </c>
      <c r="C8" s="12">
        <v>21984</v>
      </c>
      <c r="D8" s="10">
        <v>2375917</v>
      </c>
      <c r="E8" s="11">
        <f>D8/C8</f>
        <v>108.07482714701601</v>
      </c>
      <c r="G8" s="1">
        <f>D8/$D$13</f>
        <v>1.2914615142901105E-2</v>
      </c>
      <c r="H8" s="1"/>
      <c r="J8" s="9">
        <v>201</v>
      </c>
      <c r="K8" s="9"/>
      <c r="L8" s="9"/>
    </row>
    <row r="9" spans="1:12" x14ac:dyDescent="0.2">
      <c r="A9">
        <v>8</v>
      </c>
      <c r="B9" t="s">
        <v>10</v>
      </c>
      <c r="C9" s="12">
        <v>138874</v>
      </c>
      <c r="D9" s="10">
        <v>17298271</v>
      </c>
      <c r="E9" s="11">
        <f>D9/C9</f>
        <v>124.56090412892262</v>
      </c>
      <c r="G9" s="1">
        <f>D9/$D$13</f>
        <v>9.4027069381046158E-2</v>
      </c>
      <c r="H9" s="1"/>
      <c r="J9" s="9">
        <v>49</v>
      </c>
      <c r="K9" s="9"/>
      <c r="L9" s="9"/>
    </row>
    <row r="10" spans="1:12" x14ac:dyDescent="0.2">
      <c r="A10">
        <v>10</v>
      </c>
      <c r="B10" t="s">
        <v>11</v>
      </c>
      <c r="C10" s="12">
        <v>25588</v>
      </c>
      <c r="D10" s="10">
        <v>2387992</v>
      </c>
      <c r="E10" s="11">
        <f>D10/C10</f>
        <v>93.324683445365011</v>
      </c>
      <c r="G10" s="1">
        <f>D10/$D$13</f>
        <v>1.2980250423026854E-2</v>
      </c>
      <c r="H10" s="1"/>
      <c r="J10" s="9">
        <v>5</v>
      </c>
      <c r="K10" s="9"/>
      <c r="L10" s="9"/>
    </row>
    <row r="11" spans="1:12" x14ac:dyDescent="0.2">
      <c r="A11">
        <v>6</v>
      </c>
      <c r="B11" t="s">
        <v>13</v>
      </c>
      <c r="C11" s="12">
        <v>29896</v>
      </c>
      <c r="D11" s="10">
        <v>3319166</v>
      </c>
      <c r="E11" s="11">
        <f>D11/C11</f>
        <v>111.02374899652128</v>
      </c>
      <c r="G11" s="1">
        <f>D11/$D$13</f>
        <v>1.8041771444626428E-2</v>
      </c>
      <c r="H11" s="1"/>
      <c r="J11" s="9">
        <v>0</v>
      </c>
      <c r="K11" s="9" t="s">
        <v>15</v>
      </c>
      <c r="L11" s="9"/>
    </row>
    <row r="12" spans="1:12" x14ac:dyDescent="0.2">
      <c r="B12" t="s">
        <v>7</v>
      </c>
      <c r="C12" s="12"/>
      <c r="D12" s="11"/>
      <c r="E12" s="10"/>
      <c r="G12" s="1">
        <f>SUM(G7:G11)</f>
        <v>0.17627782147030954</v>
      </c>
      <c r="H12" s="1"/>
      <c r="J12" s="9">
        <f>SUM(J7:J11)</f>
        <v>716</v>
      </c>
      <c r="K12" s="9"/>
      <c r="L12" s="9"/>
    </row>
    <row r="13" spans="1:12" x14ac:dyDescent="0.2">
      <c r="B13" t="s">
        <v>20</v>
      </c>
      <c r="C13" s="12">
        <v>1388480</v>
      </c>
      <c r="D13" s="10">
        <v>183971181</v>
      </c>
      <c r="E13" s="10">
        <f t="shared" ref="E13" si="0">D13*1000000/C13</f>
        <v>132498257.8070984</v>
      </c>
      <c r="G13" s="1">
        <f>D13/$D$13</f>
        <v>1</v>
      </c>
      <c r="H13" s="1"/>
      <c r="J13" s="9">
        <v>882</v>
      </c>
      <c r="K13" s="9"/>
      <c r="L13" s="9"/>
    </row>
    <row r="15" spans="1:12" x14ac:dyDescent="0.2">
      <c r="A15" t="s">
        <v>21</v>
      </c>
      <c r="C15" s="2">
        <v>1000000000</v>
      </c>
    </row>
    <row r="17" spans="1:7" x14ac:dyDescent="0.2">
      <c r="A17" t="s">
        <v>4</v>
      </c>
      <c r="C17" s="2">
        <f xml:space="preserve"> $C$15*$G$12</f>
        <v>176277821.47030956</v>
      </c>
    </row>
    <row r="19" spans="1:7" x14ac:dyDescent="0.2">
      <c r="A19" s="5" t="s">
        <v>3</v>
      </c>
      <c r="C19" s="2">
        <f xml:space="preserve"> 0.1*$C$17</f>
        <v>17627782.147030957</v>
      </c>
      <c r="E19" s="5"/>
      <c r="G19" s="3"/>
    </row>
    <row r="21" spans="1:7" x14ac:dyDescent="0.2">
      <c r="A21" s="5" t="s">
        <v>18</v>
      </c>
      <c r="B21" s="5"/>
      <c r="C21" s="7">
        <f xml:space="preserve"> $C$19*$J$13/100000000</f>
        <v>155.47703853681304</v>
      </c>
    </row>
    <row r="22" spans="1:7" x14ac:dyDescent="0.2">
      <c r="A22" s="5" t="s">
        <v>19</v>
      </c>
      <c r="B22" s="5"/>
      <c r="C22" s="7">
        <f xml:space="preserve"> $C$19*$J$12/100000000</f>
        <v>126.21492017274166</v>
      </c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2016-03-04T21:16:46Z</dcterms:created>
  <dcterms:modified xsi:type="dcterms:W3CDTF">2016-05-25T11:21:54Z</dcterms:modified>
</cp:coreProperties>
</file>