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709"/>
  <workbookPr showInkAnnotation="0"/>
  <mc:AlternateContent xmlns:mc="http://schemas.openxmlformats.org/markup-compatibility/2006">
    <mc:Choice Requires="x15">
      <x15ac:absPath xmlns:x15ac="http://schemas.microsoft.com/office/spreadsheetml/2010/11/ac" url="/Users/tessburke/Desktop/Updated Spreadsheets May 25/"/>
    </mc:Choice>
  </mc:AlternateContent>
  <bookViews>
    <workbookView xWindow="6700" yWindow="1300" windowWidth="28160" windowHeight="16880" tabRatio="500"/>
  </bookViews>
  <sheets>
    <sheet name="Sheet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4" i="1" l="1"/>
  <c r="F25" i="1"/>
  <c r="F27" i="1"/>
  <c r="F31" i="1"/>
  <c r="B31" i="1"/>
  <c r="B27" i="1"/>
  <c r="B25" i="1"/>
  <c r="B24" i="1"/>
  <c r="F17" i="1"/>
  <c r="B17" i="1"/>
</calcChain>
</file>

<file path=xl/sharedStrings.xml><?xml version="1.0" encoding="utf-8"?>
<sst xmlns="http://schemas.openxmlformats.org/spreadsheetml/2006/main" count="43" uniqueCount="25">
  <si>
    <t>Field Oil Opex (Variable)</t>
  </si>
  <si>
    <t>Field Oil Opex (Fixed)</t>
  </si>
  <si>
    <t>Storage &amp; Loading Facilities Opex</t>
  </si>
  <si>
    <t>Well Opex</t>
  </si>
  <si>
    <t>Well Abandonment</t>
  </si>
  <si>
    <t>Field Opex Gas (Fixed)</t>
  </si>
  <si>
    <t>Field Opex Gas (Variable)</t>
  </si>
  <si>
    <t>transport cost  - flowback water from fracture simulation</t>
  </si>
  <si>
    <t>transport cost  - procution water to injection site</t>
  </si>
  <si>
    <t>Deep well injection costs</t>
  </si>
  <si>
    <t>Flowback and produced water - transport costs</t>
  </si>
  <si>
    <t>Flowback and produced water - treatment costs</t>
  </si>
  <si>
    <t>Electricity Opex</t>
  </si>
  <si>
    <t>Total OPEX</t>
  </si>
  <si>
    <t xml:space="preserve">DEEP WELL DISPOSAL </t>
  </si>
  <si>
    <t>OFF-SITE TREATMENT</t>
  </si>
  <si>
    <t>Production</t>
  </si>
  <si>
    <t>Price (US)</t>
  </si>
  <si>
    <t>Exchange Rate</t>
  </si>
  <si>
    <t>Value of Production (US)</t>
  </si>
  <si>
    <t>Value of Production (CAN)</t>
  </si>
  <si>
    <t>Value of Production less OPEX</t>
  </si>
  <si>
    <t>Number of Years of Production</t>
  </si>
  <si>
    <t>GDP per Year</t>
  </si>
  <si>
    <t>THIS SPREADSHEET WAS USED TO iIN SECTION 9 ESTIMATE THE GDP IMPACT FROM THE DEVELOPMENT PROJECT, INCLUDING THE REVENUE FROM SALE OF OIL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</si>
</sst>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&quot;$&quot;#,##0"/>
    <numFmt numFmtId="166" formatCode="&quot;$&quot;#,##0.00"/>
    <numFmt numFmtId="167" formatCode="_-&quot;$&quot;* #,##0_-;\-&quot;$&quot;* #,##0_-;_-&quot;$&quot;* &quot;-&quot;??_-;_-@_-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 (Body)"/>
    </font>
  </fonts>
  <fills count="3">
    <fill>
      <patternFill patternType="none"/>
    </fill>
    <fill>
      <patternFill patternType="gray125"/>
    </fill>
    <fill>
      <patternFill patternType="solid">
        <fgColor rgb="FF38E5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1" xfId="0" applyFont="1" applyBorder="1"/>
    <xf numFmtId="165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3" fillId="0" borderId="0" xfId="0" applyFont="1" applyBorder="1"/>
    <xf numFmtId="165" fontId="3" fillId="0" borderId="0" xfId="0" applyNumberFormat="1" applyFont="1" applyBorder="1" applyAlignment="1">
      <alignment horizontal="center"/>
    </xf>
    <xf numFmtId="0" fontId="3" fillId="0" borderId="0" xfId="0" applyFont="1" applyFill="1" applyBorder="1"/>
    <xf numFmtId="165" fontId="0" fillId="0" borderId="0" xfId="1" applyNumberFormat="1" applyFont="1"/>
    <xf numFmtId="167" fontId="0" fillId="0" borderId="0" xfId="0" applyNumberFormat="1"/>
    <xf numFmtId="166" fontId="0" fillId="0" borderId="0" xfId="0" applyNumberFormat="1"/>
    <xf numFmtId="165" fontId="0" fillId="0" borderId="0" xfId="0" applyNumberFormat="1"/>
    <xf numFmtId="0" fontId="0" fillId="2" borderId="0" xfId="0" applyFill="1"/>
    <xf numFmtId="165" fontId="0" fillId="2" borderId="0" xfId="0" applyNumberFormat="1" applyFill="1"/>
    <xf numFmtId="0" fontId="5" fillId="0" borderId="0" xfId="0" applyFont="1"/>
    <xf numFmtId="0" fontId="4" fillId="0" borderId="0" xfId="0" applyFont="1"/>
    <xf numFmtId="0" fontId="0" fillId="0" borderId="0" xfId="0" applyFill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workbookViewId="0">
      <selection activeCell="B34" sqref="B34"/>
    </sheetView>
  </sheetViews>
  <sheetFormatPr baseColWidth="10" defaultRowHeight="16" x14ac:dyDescent="0.2"/>
  <cols>
    <col min="1" max="1" width="46.1640625" bestFit="1" customWidth="1"/>
    <col min="2" max="2" width="19.5" bestFit="1" customWidth="1"/>
    <col min="5" max="5" width="46.1640625" bestFit="1" customWidth="1"/>
    <col min="6" max="6" width="14.6640625" bestFit="1" customWidth="1"/>
  </cols>
  <sheetData>
    <row r="1" spans="1:6" ht="21" x14ac:dyDescent="0.25">
      <c r="A1" s="13" t="s">
        <v>24</v>
      </c>
    </row>
    <row r="5" spans="1:6" x14ac:dyDescent="0.2">
      <c r="A5" s="14" t="s">
        <v>14</v>
      </c>
      <c r="B5" s="14"/>
      <c r="C5" s="14"/>
      <c r="D5" s="14"/>
      <c r="E5" s="14" t="s">
        <v>15</v>
      </c>
    </row>
    <row r="6" spans="1:6" x14ac:dyDescent="0.2">
      <c r="A6" s="1" t="s">
        <v>0</v>
      </c>
      <c r="B6" s="2">
        <v>90000000</v>
      </c>
      <c r="E6" s="1" t="s">
        <v>0</v>
      </c>
      <c r="F6" s="2">
        <v>90000000</v>
      </c>
    </row>
    <row r="7" spans="1:6" x14ac:dyDescent="0.2">
      <c r="A7" s="1" t="s">
        <v>1</v>
      </c>
      <c r="B7" s="2">
        <v>60000000</v>
      </c>
      <c r="E7" s="1" t="s">
        <v>1</v>
      </c>
      <c r="F7" s="2">
        <v>60000000</v>
      </c>
    </row>
    <row r="8" spans="1:6" x14ac:dyDescent="0.2">
      <c r="A8" s="3" t="s">
        <v>2</v>
      </c>
      <c r="B8" s="2">
        <v>150000000</v>
      </c>
      <c r="E8" s="3" t="s">
        <v>2</v>
      </c>
      <c r="F8" s="2">
        <v>150000000</v>
      </c>
    </row>
    <row r="9" spans="1:6" x14ac:dyDescent="0.2">
      <c r="A9" s="3" t="s">
        <v>3</v>
      </c>
      <c r="B9" s="2">
        <v>230400000</v>
      </c>
      <c r="E9" s="3" t="s">
        <v>3</v>
      </c>
      <c r="F9" s="2">
        <v>230400000</v>
      </c>
    </row>
    <row r="10" spans="1:6" x14ac:dyDescent="0.2">
      <c r="A10" s="3" t="s">
        <v>4</v>
      </c>
      <c r="B10" s="2">
        <v>48000000</v>
      </c>
      <c r="E10" s="3" t="s">
        <v>4</v>
      </c>
      <c r="F10" s="2">
        <v>48000000</v>
      </c>
    </row>
    <row r="11" spans="1:6" x14ac:dyDescent="0.2">
      <c r="A11" s="3" t="s">
        <v>5</v>
      </c>
      <c r="B11" s="2">
        <v>22500000</v>
      </c>
      <c r="E11" s="3" t="s">
        <v>5</v>
      </c>
      <c r="F11" s="2">
        <v>22500000</v>
      </c>
    </row>
    <row r="12" spans="1:6" x14ac:dyDescent="0.2">
      <c r="A12" s="3" t="s">
        <v>6</v>
      </c>
      <c r="B12" s="2">
        <v>37500000</v>
      </c>
      <c r="E12" s="3" t="s">
        <v>6</v>
      </c>
      <c r="F12" s="2">
        <v>37500000</v>
      </c>
    </row>
    <row r="13" spans="1:6" x14ac:dyDescent="0.2">
      <c r="A13" s="3" t="s">
        <v>7</v>
      </c>
      <c r="B13" s="2">
        <v>22860000</v>
      </c>
      <c r="E13" s="3" t="s">
        <v>7</v>
      </c>
      <c r="F13" s="2">
        <v>22860000</v>
      </c>
    </row>
    <row r="14" spans="1:6" x14ac:dyDescent="0.2">
      <c r="A14" s="3" t="s">
        <v>8</v>
      </c>
      <c r="B14" s="2">
        <v>83016000</v>
      </c>
      <c r="E14" s="3" t="s">
        <v>10</v>
      </c>
      <c r="F14" s="2">
        <v>3459000000</v>
      </c>
    </row>
    <row r="15" spans="1:6" x14ac:dyDescent="0.2">
      <c r="A15" s="3" t="s">
        <v>9</v>
      </c>
      <c r="B15" s="2">
        <v>69180000</v>
      </c>
      <c r="E15" s="3" t="s">
        <v>11</v>
      </c>
      <c r="F15" s="2">
        <v>415080000</v>
      </c>
    </row>
    <row r="16" spans="1:6" x14ac:dyDescent="0.2">
      <c r="A16" s="3" t="s">
        <v>12</v>
      </c>
      <c r="B16" s="2">
        <v>25000000</v>
      </c>
      <c r="E16" s="3" t="s">
        <v>12</v>
      </c>
      <c r="F16" s="2">
        <v>25000000</v>
      </c>
    </row>
    <row r="17" spans="1:6" x14ac:dyDescent="0.2">
      <c r="A17" s="4" t="s">
        <v>13</v>
      </c>
      <c r="B17" s="5">
        <f xml:space="preserve"> SUM(B6:B16)</f>
        <v>838456000</v>
      </c>
      <c r="E17" s="3" t="s">
        <v>13</v>
      </c>
      <c r="F17" s="5">
        <f xml:space="preserve"> SUM(F6:F16)</f>
        <v>4560340000</v>
      </c>
    </row>
    <row r="18" spans="1:6" x14ac:dyDescent="0.2">
      <c r="A18" s="4"/>
      <c r="B18" s="5"/>
    </row>
    <row r="20" spans="1:6" x14ac:dyDescent="0.2">
      <c r="A20" s="6" t="s">
        <v>16</v>
      </c>
      <c r="B20">
        <v>150000000</v>
      </c>
      <c r="E20" s="6" t="s">
        <v>16</v>
      </c>
      <c r="F20">
        <v>150000000</v>
      </c>
    </row>
    <row r="21" spans="1:6" x14ac:dyDescent="0.2">
      <c r="A21" s="6" t="s">
        <v>17</v>
      </c>
      <c r="B21" s="7">
        <v>85</v>
      </c>
      <c r="E21" s="6" t="s">
        <v>17</v>
      </c>
      <c r="F21" s="7">
        <v>85</v>
      </c>
    </row>
    <row r="22" spans="1:6" x14ac:dyDescent="0.2">
      <c r="A22" s="6" t="s">
        <v>18</v>
      </c>
      <c r="B22">
        <v>0.9</v>
      </c>
      <c r="E22" s="6" t="s">
        <v>18</v>
      </c>
      <c r="F22">
        <v>0.9</v>
      </c>
    </row>
    <row r="24" spans="1:6" x14ac:dyDescent="0.2">
      <c r="A24" s="6" t="s">
        <v>19</v>
      </c>
      <c r="B24" s="7">
        <f xml:space="preserve"> B20*B21</f>
        <v>12750000000</v>
      </c>
      <c r="E24" s="6" t="s">
        <v>19</v>
      </c>
      <c r="F24" s="7">
        <f xml:space="preserve"> F20*F21</f>
        <v>12750000000</v>
      </c>
    </row>
    <row r="25" spans="1:6" x14ac:dyDescent="0.2">
      <c r="A25" s="6" t="s">
        <v>20</v>
      </c>
      <c r="B25" s="7">
        <f xml:space="preserve"> B24/B22</f>
        <v>14166666666.666666</v>
      </c>
      <c r="E25" s="6" t="s">
        <v>20</v>
      </c>
      <c r="F25" s="7">
        <f xml:space="preserve"> F24/F22</f>
        <v>14166666666.666666</v>
      </c>
    </row>
    <row r="26" spans="1:6" x14ac:dyDescent="0.2">
      <c r="B26" s="9"/>
      <c r="F26" s="9"/>
    </row>
    <row r="27" spans="1:6" x14ac:dyDescent="0.2">
      <c r="A27" s="6" t="s">
        <v>21</v>
      </c>
      <c r="B27" s="10">
        <f xml:space="preserve"> B25 - B17</f>
        <v>13328210666.666666</v>
      </c>
      <c r="E27" s="6" t="s">
        <v>21</v>
      </c>
      <c r="F27" s="10">
        <f xml:space="preserve"> F25 - F17</f>
        <v>9606326666.666666</v>
      </c>
    </row>
    <row r="28" spans="1:6" x14ac:dyDescent="0.2">
      <c r="A28" s="6"/>
      <c r="B28" s="8"/>
      <c r="E28" s="6"/>
      <c r="F28" s="8"/>
    </row>
    <row r="29" spans="1:6" x14ac:dyDescent="0.2">
      <c r="A29" s="6" t="s">
        <v>22</v>
      </c>
      <c r="B29">
        <v>26</v>
      </c>
      <c r="E29" s="6" t="s">
        <v>22</v>
      </c>
      <c r="F29">
        <v>26</v>
      </c>
    </row>
    <row r="31" spans="1:6" x14ac:dyDescent="0.2">
      <c r="A31" s="11" t="s">
        <v>23</v>
      </c>
      <c r="B31" s="12">
        <f xml:space="preserve"> B27/26</f>
        <v>512623487.17948717</v>
      </c>
      <c r="C31" s="15"/>
      <c r="D31" s="15"/>
      <c r="E31" s="11" t="s">
        <v>23</v>
      </c>
      <c r="F31" s="12">
        <f xml:space="preserve"> F27/26</f>
        <v>369474102.56410253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2016-05-18T12:28:13Z</dcterms:created>
  <dcterms:modified xsi:type="dcterms:W3CDTF">2016-05-25T11:23:17Z</dcterms:modified>
</cp:coreProperties>
</file>